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RA TIR A L ARC\"/>
    </mc:Choice>
  </mc:AlternateContent>
  <xr:revisionPtr revIDLastSave="0" documentId="13_ncr:1_{E1C5A4E6-E742-4773-A57C-6884CBF1E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4" sheetId="4" r:id="rId2"/>
  </sheets>
  <definedNames>
    <definedName name="Choix_de_l_indicateur">#REF!</definedName>
    <definedName name="Choix_indicateur">#REF!</definedName>
    <definedName name="Indicateur">#REF!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5" i="1"/>
  <c r="J9" i="1"/>
  <c r="J7" i="1"/>
  <c r="J5" i="1"/>
  <c r="F20" i="1"/>
  <c r="F18" i="1"/>
  <c r="F16" i="1"/>
  <c r="F14" i="1"/>
  <c r="J17" i="1"/>
  <c r="J14" i="1"/>
  <c r="J10" i="1" l="1"/>
  <c r="F10" i="1"/>
  <c r="F21" i="1"/>
  <c r="H26" i="1" l="1"/>
  <c r="I27" i="1" s="1"/>
</calcChain>
</file>

<file path=xl/sharedStrings.xml><?xml version="1.0" encoding="utf-8"?>
<sst xmlns="http://schemas.openxmlformats.org/spreadsheetml/2006/main" count="100" uniqueCount="52">
  <si>
    <t>Test 1</t>
  </si>
  <si>
    <t>Etape 1</t>
  </si>
  <si>
    <t>40 mots ou plus</t>
  </si>
  <si>
    <t>entre 39 et 25</t>
  </si>
  <si>
    <t>moins de 25</t>
  </si>
  <si>
    <t>Etape 2</t>
  </si>
  <si>
    <t>40 ou plus</t>
  </si>
  <si>
    <t>Etape 3</t>
  </si>
  <si>
    <t>entre 39 et 11</t>
  </si>
  <si>
    <t>moins de 11</t>
  </si>
  <si>
    <t>Interprétation étape 1</t>
  </si>
  <si>
    <t>Interprétation</t>
  </si>
  <si>
    <t>Interprétation étape 2</t>
  </si>
  <si>
    <t>Interprétation Etape 3</t>
  </si>
  <si>
    <t>Total Test 1</t>
  </si>
  <si>
    <t>Test 2</t>
  </si>
  <si>
    <t>L'archer réceptionne le ballon immédiatement</t>
  </si>
  <si>
    <t>L'archer réceptionne le ballon après un rebond supplémentaire</t>
  </si>
  <si>
    <t>L'archer ne réceptionne pas le ballon</t>
  </si>
  <si>
    <t>Dribble pendant plus de 40 secondes</t>
  </si>
  <si>
    <t>Dribble entre 39 et 10 secondes</t>
  </si>
  <si>
    <t>Dribble pendant moins de 10 secondes</t>
  </si>
  <si>
    <t>Etape 4</t>
  </si>
  <si>
    <t>Dribble sans gène apparente</t>
  </si>
  <si>
    <t>Dribble mais présente des difficultés d'allocutions inhabituelles</t>
  </si>
  <si>
    <t>Communique sans difficulté mais présente une difficulté accrue à dribbler</t>
  </si>
  <si>
    <t>N'arrive pas à réaliser simultanément les deux actions</t>
  </si>
  <si>
    <t>Interprétation étape 3</t>
  </si>
  <si>
    <t>Interprétation étape 4</t>
  </si>
  <si>
    <t>Interprétation Etape 1</t>
  </si>
  <si>
    <t>L'archer réceptionne la balle immédiatement</t>
  </si>
  <si>
    <t>L'archer réceptionne la balle après un rebond supplémentaire</t>
  </si>
  <si>
    <t>L'archer ne réceptionne pas la balle</t>
  </si>
  <si>
    <t>Dribble pendant plus de 10 secondes</t>
  </si>
  <si>
    <t>Dribble entre 10 et 5 secondes</t>
  </si>
  <si>
    <t>Dribble pendant moins de 5 secondes</t>
  </si>
  <si>
    <t>Total test 3</t>
  </si>
  <si>
    <t>Test 3</t>
  </si>
  <si>
    <t>Test 4</t>
  </si>
  <si>
    <t>Plus de 8 répétitions</t>
  </si>
  <si>
    <t>Entre 7 et 4 répétitions</t>
  </si>
  <si>
    <t>Moins de 4 répétitions</t>
  </si>
  <si>
    <t>Total test 4</t>
  </si>
  <si>
    <t>Test 5</t>
  </si>
  <si>
    <t>Arrêt au grand visuel</t>
  </si>
  <si>
    <t>Arrêt au visuel intermédiaire</t>
  </si>
  <si>
    <t>Arrêt au petit visuel</t>
  </si>
  <si>
    <t>Le test va jusqu'à son terme</t>
  </si>
  <si>
    <t>Total test 5</t>
  </si>
  <si>
    <t>Total test 2</t>
  </si>
  <si>
    <t>Résultat</t>
  </si>
  <si>
    <t>Total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</si>
</sst>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i/>
      <u/>
      <sz val="12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8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114300</xdr:rowOff>
    </xdr:from>
    <xdr:to>
      <xdr:col>2</xdr:col>
      <xdr:colOff>647700</xdr:colOff>
      <xdr:row>16</xdr:row>
      <xdr:rowOff>123825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3F4C1C07-063A-4C45-B767-DB2C424FC0D8}"/>
            </a:ext>
          </a:extLst>
        </xdr:cNvPr>
        <xdr:cNvSpPr txBox="1"/>
      </xdr:nvSpPr>
      <xdr:spPr>
        <a:xfrm>
          <a:off x="28575" y="923925"/>
          <a:ext cx="2638425" cy="245745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i="1" u="sng">
              <a:solidFill>
                <a:srgbClr val="0070C0"/>
              </a:solidFill>
            </a:rPr>
            <a:t>DATE : </a:t>
          </a:r>
        </a:p>
        <a:p>
          <a:r>
            <a:rPr lang="fr-FR" sz="1100" i="1" u="sng">
              <a:solidFill>
                <a:srgbClr val="0070C0"/>
              </a:solidFill>
            </a:rPr>
            <a:t>LIEU</a:t>
          </a:r>
          <a:r>
            <a:rPr lang="fr-FR" sz="1100" i="1" u="sng" baseline="0">
              <a:solidFill>
                <a:srgbClr val="0070C0"/>
              </a:solidFill>
            </a:rPr>
            <a:t> :</a:t>
          </a:r>
        </a:p>
        <a:p>
          <a:endParaRPr lang="fr-FR" sz="1100" i="1" u="sng" baseline="0">
            <a:solidFill>
              <a:srgbClr val="0070C0"/>
            </a:solidFill>
          </a:endParaRPr>
        </a:p>
        <a:p>
          <a:r>
            <a:rPr lang="fr-FR" sz="1100" i="1" u="sng" baseline="0">
              <a:solidFill>
                <a:srgbClr val="0070C0"/>
              </a:solidFill>
            </a:rPr>
            <a:t>NOM DU TESTEUR : </a:t>
          </a:r>
        </a:p>
        <a:p>
          <a:endParaRPr lang="fr-FR" sz="1100" i="1" u="sng">
            <a:solidFill>
              <a:srgbClr val="0070C0"/>
            </a:solidFill>
          </a:endParaRPr>
        </a:p>
        <a:p>
          <a:r>
            <a:rPr lang="fr-FR" sz="1100" i="1" u="sng">
              <a:solidFill>
                <a:srgbClr val="0070C0"/>
              </a:solidFill>
            </a:rPr>
            <a:t>NOM</a:t>
          </a:r>
          <a:r>
            <a:rPr lang="fr-FR" sz="1100" i="1" u="sng" baseline="0">
              <a:solidFill>
                <a:srgbClr val="0070C0"/>
              </a:solidFill>
            </a:rPr>
            <a:t>  DE L'ARCHER :</a:t>
          </a:r>
        </a:p>
        <a:p>
          <a:endParaRPr lang="fr-FR" sz="1100" i="1" u="sng" baseline="0">
            <a:solidFill>
              <a:srgbClr val="0070C0"/>
            </a:solidFill>
          </a:endParaRPr>
        </a:p>
        <a:p>
          <a:r>
            <a:rPr lang="fr-FR" sz="1100" i="1" u="sng" baseline="0">
              <a:solidFill>
                <a:srgbClr val="0070C0"/>
              </a:solidFill>
            </a:rPr>
            <a:t>PRENOM DE L'ARCHER :</a:t>
          </a:r>
        </a:p>
        <a:p>
          <a:endParaRPr lang="fr-FR" sz="1100" i="1" u="sng" baseline="0">
            <a:solidFill>
              <a:srgbClr val="0070C0"/>
            </a:solidFill>
          </a:endParaRPr>
        </a:p>
        <a:p>
          <a:r>
            <a:rPr lang="fr-FR" sz="1100" i="1" u="sng" baseline="0">
              <a:solidFill>
                <a:srgbClr val="0070C0"/>
              </a:solidFill>
            </a:rPr>
            <a:t>STRUCTURE </a:t>
          </a:r>
          <a:r>
            <a:rPr lang="fr-FR" sz="1100" i="1" u="none" baseline="0">
              <a:solidFill>
                <a:srgbClr val="0070C0"/>
              </a:solidFill>
            </a:rPr>
            <a:t>:</a:t>
          </a:r>
        </a:p>
        <a:p>
          <a:endParaRPr lang="fr-FR" sz="1100" i="1" u="sng" baseline="0">
            <a:solidFill>
              <a:srgbClr val="0070C0"/>
            </a:solidFill>
          </a:endParaRPr>
        </a:p>
        <a:p>
          <a:r>
            <a:rPr lang="fr-FR" sz="1100" i="1" u="sng" baseline="0">
              <a:solidFill>
                <a:srgbClr val="0070C0"/>
              </a:solidFill>
            </a:rPr>
            <a:t>ARME :</a:t>
          </a:r>
        </a:p>
        <a:p>
          <a:r>
            <a:rPr lang="fr-FR" sz="1100" i="1" u="sng" baseline="0">
              <a:solidFill>
                <a:srgbClr val="0070C0"/>
              </a:solidFill>
            </a:rPr>
            <a:t>LATERALITE: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B2" sqref="B2"/>
    </sheetView>
  </sheetViews>
  <sheetFormatPr baseColWidth="10" defaultRowHeight="15.75" x14ac:dyDescent="0.25"/>
  <cols>
    <col min="1" max="1" width="12.25" bestFit="1" customWidth="1"/>
    <col min="2" max="2" width="14.25" customWidth="1"/>
    <col min="4" max="4" width="14.125" customWidth="1"/>
    <col min="5" max="5" width="62.125" bestFit="1" customWidth="1"/>
    <col min="6" max="6" width="21.875" customWidth="1"/>
    <col min="7" max="7" width="1.875" customWidth="1"/>
    <col min="8" max="8" width="9.5" bestFit="1" customWidth="1"/>
    <col min="9" max="9" width="51.625" bestFit="1" customWidth="1"/>
    <col min="10" max="10" width="18.75" bestFit="1" customWidth="1"/>
    <col min="11" max="11" width="12.125" bestFit="1" customWidth="1"/>
    <col min="12" max="12" width="9.875" customWidth="1"/>
    <col min="13" max="13" width="7.625" customWidth="1"/>
    <col min="14" max="14" width="10.875" customWidth="1"/>
    <col min="15" max="15" width="9.125" bestFit="1" customWidth="1"/>
    <col min="16" max="16" width="10" customWidth="1"/>
    <col min="18" max="18" width="8.875" customWidth="1"/>
    <col min="19" max="19" width="12.125" customWidth="1"/>
    <col min="20" max="20" width="9.375" customWidth="1"/>
    <col min="21" max="21" width="8.625" customWidth="1"/>
    <col min="23" max="23" width="7" bestFit="1" customWidth="1"/>
    <col min="24" max="24" width="9.375" bestFit="1" customWidth="1"/>
    <col min="25" max="25" width="8.375" bestFit="1" customWidth="1"/>
    <col min="26" max="26" width="8" bestFit="1" customWidth="1"/>
    <col min="27" max="27" width="7.375" bestFit="1" customWidth="1"/>
    <col min="28" max="28" width="7.875" bestFit="1" customWidth="1"/>
    <col min="29" max="30" width="7.375" bestFit="1" customWidth="1"/>
    <col min="31" max="31" width="6.5" bestFit="1" customWidth="1"/>
  </cols>
  <sheetData>
    <row r="1" spans="1:10" x14ac:dyDescent="0.25">
      <c r="B1" s="2"/>
      <c r="C1" s="2"/>
      <c r="D1" s="2"/>
      <c r="G1" s="7"/>
      <c r="H1" s="7"/>
    </row>
    <row r="3" spans="1:10" ht="16.5" thickBot="1" x14ac:dyDescent="0.3">
      <c r="E3" s="28"/>
      <c r="F3" s="28"/>
      <c r="G3" s="28"/>
      <c r="H3" s="28"/>
      <c r="I3" s="28"/>
    </row>
    <row r="4" spans="1:10" x14ac:dyDescent="0.25">
      <c r="D4" s="29" t="s">
        <v>0</v>
      </c>
      <c r="E4" s="12" t="s">
        <v>1</v>
      </c>
      <c r="F4" s="23" t="s">
        <v>10</v>
      </c>
      <c r="H4" s="29" t="s">
        <v>37</v>
      </c>
      <c r="I4" s="12" t="s">
        <v>1</v>
      </c>
      <c r="J4" s="24" t="s">
        <v>29</v>
      </c>
    </row>
    <row r="5" spans="1:10" x14ac:dyDescent="0.25">
      <c r="A5" s="7"/>
      <c r="D5" s="30"/>
      <c r="E5" s="17" t="s">
        <v>2</v>
      </c>
      <c r="F5" s="23">
        <f>_xlfn.SWITCH(E5,Feuil4!A7,0,Feuil4!A8,3,Feuil4!A9,15)</f>
        <v>0</v>
      </c>
      <c r="H5" s="30"/>
      <c r="I5" s="19" t="s">
        <v>30</v>
      </c>
      <c r="J5" s="24">
        <f>_xlfn.SWITCH(I5,"L'archer réceptionne la balle immédiatement",0,"L'archer réceptionne la balle après un rebond supplémentaire",3,"L'archer ne réceptionne pas la balle",15)</f>
        <v>0</v>
      </c>
    </row>
    <row r="6" spans="1:10" x14ac:dyDescent="0.25">
      <c r="D6" s="30"/>
      <c r="E6" s="13" t="s">
        <v>5</v>
      </c>
      <c r="F6" s="23" t="s">
        <v>12</v>
      </c>
      <c r="H6" s="30"/>
      <c r="I6" s="13" t="s">
        <v>5</v>
      </c>
      <c r="J6" s="24" t="s">
        <v>12</v>
      </c>
    </row>
    <row r="7" spans="1:10" x14ac:dyDescent="0.25">
      <c r="A7" s="7"/>
      <c r="D7" s="30"/>
      <c r="E7" s="17" t="s">
        <v>6</v>
      </c>
      <c r="F7" s="23">
        <f>_xlfn.SWITCH(E7,Feuil4!C7,0,Feuil4!C8,3,Feuil4!C9,15)</f>
        <v>0</v>
      </c>
      <c r="H7" s="30"/>
      <c r="I7" s="19" t="s">
        <v>30</v>
      </c>
      <c r="J7" s="24">
        <f>_xlfn.SWITCH(I7,"L'archer réceptionne la balle immédiatement",0,"L'archer réceptionne la balle après un rebond supplémentaire",3,"L'archer ne réceptionne pas la balle",15)</f>
        <v>0</v>
      </c>
    </row>
    <row r="8" spans="1:10" x14ac:dyDescent="0.25">
      <c r="D8" s="30"/>
      <c r="E8" s="13" t="s">
        <v>7</v>
      </c>
      <c r="F8" s="23" t="s">
        <v>13</v>
      </c>
      <c r="H8" s="30"/>
      <c r="I8" s="13" t="s">
        <v>7</v>
      </c>
      <c r="J8" s="24" t="s">
        <v>27</v>
      </c>
    </row>
    <row r="9" spans="1:10" ht="16.5" thickBot="1" x14ac:dyDescent="0.3">
      <c r="A9" s="8"/>
      <c r="D9" s="31"/>
      <c r="E9" s="18" t="s">
        <v>6</v>
      </c>
      <c r="F9" s="24">
        <f>_xlfn.SWITCH(E9,Feuil4!D7,0,Feuil4!D8,3,Feuil4!D9,15)</f>
        <v>0</v>
      </c>
      <c r="H9" s="31"/>
      <c r="I9" s="20" t="s">
        <v>33</v>
      </c>
      <c r="J9" s="24">
        <f>_xlfn.SWITCH(I9,"Dribble pendant plus de 10 secondes",0,"Dribble entre 10 et 5 secondes",3,"Dribble pendant moins de 5 secondes",15)</f>
        <v>0</v>
      </c>
    </row>
    <row r="10" spans="1:10" x14ac:dyDescent="0.25">
      <c r="D10" s="8"/>
      <c r="E10" s="9" t="s">
        <v>14</v>
      </c>
      <c r="F10" s="22">
        <f>_xlfn.SWITCH(F5+F7+F9,0,0,3,0,6,0,9,0,15,1,18,1,21,1,30,1,45,1,33,1)</f>
        <v>0</v>
      </c>
      <c r="H10" s="14"/>
      <c r="I10" s="9" t="s">
        <v>36</v>
      </c>
      <c r="J10" s="22">
        <f>_xlfn.SWITCH(J5+J7+J9,0,0,3,0,18,1,6,1,30,2,9,1,45,2,48,2,33,2,21,1,15,0)</f>
        <v>0</v>
      </c>
    </row>
    <row r="11" spans="1:10" x14ac:dyDescent="0.25">
      <c r="A11" s="8"/>
      <c r="D11" s="8"/>
      <c r="E11" s="4"/>
      <c r="F11" s="22"/>
      <c r="H11" s="8"/>
      <c r="J11" s="22"/>
    </row>
    <row r="12" spans="1:10" ht="16.5" thickBot="1" x14ac:dyDescent="0.3">
      <c r="D12" s="8"/>
      <c r="E12" s="4"/>
      <c r="F12" s="22"/>
      <c r="H12" s="8"/>
      <c r="J12" s="22"/>
    </row>
    <row r="13" spans="1:10" ht="16.5" thickBot="1" x14ac:dyDescent="0.3">
      <c r="D13" s="29" t="s">
        <v>15</v>
      </c>
      <c r="E13" s="12" t="s">
        <v>1</v>
      </c>
      <c r="F13" s="24" t="s">
        <v>10</v>
      </c>
      <c r="H13" s="15" t="s">
        <v>38</v>
      </c>
      <c r="I13" s="21" t="s">
        <v>39</v>
      </c>
      <c r="J13" s="24" t="s">
        <v>11</v>
      </c>
    </row>
    <row r="14" spans="1:10" x14ac:dyDescent="0.25">
      <c r="D14" s="30"/>
      <c r="E14" s="17" t="s">
        <v>16</v>
      </c>
      <c r="F14" s="24">
        <f>_xlfn.SWITCH(E14,"L'archer réceptionne le ballon après un rebond supplémentaire",3,"L'archer réceptionne le ballon immédiatement",0,"l'archer ne réceptionne pas le ballon",15)</f>
        <v>0</v>
      </c>
      <c r="H14" s="6"/>
      <c r="I14" s="10" t="s">
        <v>42</v>
      </c>
      <c r="J14" s="22">
        <f>_xlfn.SWITCH(I13,"Plus de 8 répétitions",1,"Entre 7 et 4 répétitions",2,"Moins de 4 répétitions",3)</f>
        <v>1</v>
      </c>
    </row>
    <row r="15" spans="1:10" ht="16.5" thickBot="1" x14ac:dyDescent="0.3">
      <c r="D15" s="30"/>
      <c r="E15" s="13" t="s">
        <v>5</v>
      </c>
      <c r="F15" s="24" t="s">
        <v>12</v>
      </c>
      <c r="H15" s="16"/>
      <c r="J15" s="22"/>
    </row>
    <row r="16" spans="1:10" ht="16.5" thickBot="1" x14ac:dyDescent="0.3">
      <c r="D16" s="30"/>
      <c r="E16" s="17" t="s">
        <v>16</v>
      </c>
      <c r="F16" s="24">
        <f>_xlfn.SWITCH(E16,"L'archer ne réceptionne pas le ballon",15,"L'archer réceptionne le ballon immédiatement",0,"L'archer réceptionne le ballon après un rebond supplémentaire",3)</f>
        <v>0</v>
      </c>
      <c r="H16" s="15" t="s">
        <v>43</v>
      </c>
      <c r="I16" s="21" t="s">
        <v>47</v>
      </c>
      <c r="J16" s="24" t="s">
        <v>11</v>
      </c>
    </row>
    <row r="17" spans="4:10" x14ac:dyDescent="0.25">
      <c r="D17" s="30"/>
      <c r="E17" s="13" t="s">
        <v>7</v>
      </c>
      <c r="F17" s="24" t="s">
        <v>27</v>
      </c>
      <c r="H17" s="14"/>
      <c r="I17" s="11" t="s">
        <v>48</v>
      </c>
      <c r="J17" s="22">
        <f>_xlfn.SWITCH(I16,"Arrêt au grand visuel",3,"Arrêt au visuel intermédiaire",2,"Arrêt au petit visuel",1,"Le test va jusqu'à son terme",0)</f>
        <v>0</v>
      </c>
    </row>
    <row r="18" spans="4:10" x14ac:dyDescent="0.25">
      <c r="D18" s="30"/>
      <c r="E18" s="17" t="s">
        <v>19</v>
      </c>
      <c r="F18" s="24">
        <f>_xlfn.SWITCH(E18,"Dribble pendant moins de 10 secondes",15,"Dribble entre 39 et 10 secondes",3,"Dribble pendant plus de 40 secondes",0)</f>
        <v>0</v>
      </c>
      <c r="J18" s="25"/>
    </row>
    <row r="19" spans="4:10" x14ac:dyDescent="0.25">
      <c r="D19" s="30"/>
      <c r="E19" s="13" t="s">
        <v>22</v>
      </c>
      <c r="F19" s="24" t="s">
        <v>28</v>
      </c>
      <c r="J19" s="25"/>
    </row>
    <row r="20" spans="4:10" ht="16.5" thickBot="1" x14ac:dyDescent="0.3">
      <c r="D20" s="31"/>
      <c r="E20" s="18" t="s">
        <v>23</v>
      </c>
      <c r="F20" s="24">
        <f>_xlfn.SWITCH(E20,"N'arrive pas à réaliser simultanément les deux actions",15,"Communique sans difficulté mais présente une difficulté accrue à dribbler",3,"Dribble mais présente des difficultés d'allocutions inhabituelles",3,"Dribble sans gène apparente",0)</f>
        <v>0</v>
      </c>
      <c r="J20" s="25"/>
    </row>
    <row r="21" spans="4:10" x14ac:dyDescent="0.25">
      <c r="D21" s="14"/>
      <c r="E21" s="9" t="s">
        <v>49</v>
      </c>
      <c r="F21" s="22">
        <f>_xlfn.SWITCH(F14+F16+F18+F20,0,0,3,0,6,1,9,1,15,0,30,2,60,2,45,2,36,2,24,1,18,0,21,1,12,1,48,2,33,2)</f>
        <v>0</v>
      </c>
      <c r="J21" s="25"/>
    </row>
    <row r="22" spans="4:10" x14ac:dyDescent="0.25">
      <c r="F22" s="25"/>
      <c r="J22" s="25"/>
    </row>
    <row r="23" spans="4:10" x14ac:dyDescent="0.25">
      <c r="F23" s="25"/>
      <c r="J23" s="25"/>
    </row>
    <row r="24" spans="4:10" x14ac:dyDescent="0.25">
      <c r="F24" s="25"/>
      <c r="J24" s="25"/>
    </row>
    <row r="25" spans="4:10" x14ac:dyDescent="0.25">
      <c r="F25" s="25"/>
      <c r="J25" s="25"/>
    </row>
    <row r="26" spans="4:10" x14ac:dyDescent="0.25">
      <c r="F26" s="5" t="s">
        <v>51</v>
      </c>
      <c r="H26" s="26">
        <f>F10+F21+J17+J14+J10</f>
        <v>1</v>
      </c>
      <c r="I26" s="6" t="s">
        <v>50</v>
      </c>
      <c r="J26" s="25"/>
    </row>
    <row r="27" spans="4:10" x14ac:dyDescent="0.25">
      <c r="I27" s="27" t="str">
        <f>_xlfn.SWITCH(H26,0,"NON CRITERIUM",1,"NON CRITERIUM",2,"NON CRITERIUM",3,"NON CRITERIUM",4,"NON CRITERIUM",5,"CRITERIUM",6,"CRITERIUM",7,"CRITERIUM",8,"CRITERIUM",9,"CRITERIUM",10,"CRITERIUM",11,"CRITERIUM")</f>
        <v>NON CRITERIUM</v>
      </c>
      <c r="J27" s="25"/>
    </row>
  </sheetData>
  <sheetProtection algorithmName="SHA-512" hashValue="BuIHUKz5kndgNDYaomH8BW5i9fE2J4J5brd2ufXw9TPA7SXbHpuKA+DQWN8BFDkXDs5CwPR7FAz/rmB2NeXPTA==" saltValue="hA1EWquxrhhGRrwkEW313A==" spinCount="100000" sheet="1" objects="1" scenarios="1" sort="0"/>
  <mergeCells count="4">
    <mergeCell ref="E3:I3"/>
    <mergeCell ref="D4:D9"/>
    <mergeCell ref="D13:D20"/>
    <mergeCell ref="H4:H9"/>
  </mergeCells>
  <conditionalFormatting sqref="E5">
    <cfRule type="containsText" dxfId="37" priority="29" operator="containsText" text="40 mots ou plus">
      <formula>NOT(ISERROR(SEARCH("40 mots ou plus",E5)))</formula>
    </cfRule>
    <cfRule type="containsText" dxfId="36" priority="28" operator="containsText" text="entre 39 et 25">
      <formula>NOT(ISERROR(SEARCH("entre 39 et 25",E5)))</formula>
    </cfRule>
    <cfRule type="containsText" dxfId="35" priority="27" operator="containsText" text="moins de 25">
      <formula>NOT(ISERROR(SEARCH("moins de 25",E5)))</formula>
    </cfRule>
  </conditionalFormatting>
  <conditionalFormatting sqref="E7">
    <cfRule type="containsText" dxfId="34" priority="26" operator="containsText" text="40 ou plus">
      <formula>NOT(ISERROR(SEARCH("40 ou plus",E7)))</formula>
    </cfRule>
    <cfRule type="containsText" dxfId="33" priority="25" operator="containsText" text="entre 39 et 25">
      <formula>NOT(ISERROR(SEARCH("entre 39 et 25",E7)))</formula>
    </cfRule>
    <cfRule type="containsText" dxfId="32" priority="24" operator="containsText" text="moins de 25">
      <formula>NOT(ISERROR(SEARCH("moins de 25",E7)))</formula>
    </cfRule>
  </conditionalFormatting>
  <conditionalFormatting sqref="E9">
    <cfRule type="containsText" dxfId="31" priority="23" operator="containsText" text="40 ou plus">
      <formula>NOT(ISERROR(SEARCH("40 ou plus",E9)))</formula>
    </cfRule>
    <cfRule type="containsText" dxfId="30" priority="22" operator="containsText" text="entre 39 et 11">
      <formula>NOT(ISERROR(SEARCH("entre 39 et 11",E9)))</formula>
    </cfRule>
    <cfRule type="containsText" dxfId="29" priority="21" operator="containsText" text="moins de 11">
      <formula>NOT(ISERROR(SEARCH("moins de 11",E9)))</formula>
    </cfRule>
  </conditionalFormatting>
  <conditionalFormatting sqref="E14">
    <cfRule type="containsText" dxfId="28" priority="38" operator="containsText" text="réceptionne le ballon immédiatement">
      <formula>NOT(ISERROR(SEARCH("réceptionne le ballon immédiatement",E14)))</formula>
    </cfRule>
    <cfRule type="containsText" dxfId="27" priority="36" operator="containsText" text="ne réceptionne pas le ballon">
      <formula>NOT(ISERROR(SEARCH("ne réceptionne pas le ballon",E14)))</formula>
    </cfRule>
    <cfRule type="containsText" dxfId="26" priority="37" operator="containsText" text="réceptionne le ballon après un rebond supplémentaire">
      <formula>NOT(ISERROR(SEARCH("réceptionne le ballon après un rebond supplémentaire",E14)))</formula>
    </cfRule>
  </conditionalFormatting>
  <conditionalFormatting sqref="E16">
    <cfRule type="containsText" dxfId="25" priority="35" operator="containsText" text="réceptionne le ballon immédiatement">
      <formula>NOT(ISERROR(SEARCH("réceptionne le ballon immédiatement",E16)))</formula>
    </cfRule>
    <cfRule type="containsText" dxfId="24" priority="34" operator="containsText" text="réceptionne le ballon après un rebond supplémentaire">
      <formula>NOT(ISERROR(SEARCH("réceptionne le ballon après un rebond supplémentaire",E16)))</formula>
    </cfRule>
    <cfRule type="containsText" dxfId="23" priority="33" operator="containsText" text="ne réceptionne pas le ballon">
      <formula>NOT(ISERROR(SEARCH("ne réceptionne pas le ballon",E16)))</formula>
    </cfRule>
  </conditionalFormatting>
  <conditionalFormatting sqref="E18">
    <cfRule type="containsText" dxfId="22" priority="32" operator="containsText" text="dribble pendant plus de 40 secondes">
      <formula>NOT(ISERROR(SEARCH("dribble pendant plus de 40 secondes",E18)))</formula>
    </cfRule>
    <cfRule type="containsText" dxfId="21" priority="31" operator="containsText" text="dribble entre 39 et 10 secondes">
      <formula>NOT(ISERROR(SEARCH("dribble entre 39 et 10 secondes",E18)))</formula>
    </cfRule>
    <cfRule type="containsText" dxfId="20" priority="30" operator="containsText" text="dribble pendant moins de 10 secondes">
      <formula>NOT(ISERROR(SEARCH("dribble pendant moins de 10 secondes",E18)))</formula>
    </cfRule>
  </conditionalFormatting>
  <conditionalFormatting sqref="E20:E21">
    <cfRule type="containsText" dxfId="19" priority="19" operator="containsText" text="dribble mais présente des difficultés d'allocutions inhabituelles">
      <formula>NOT(ISERROR(SEARCH("dribble mais présente des difficultés d'allocutions inhabituelles",E20)))</formula>
    </cfRule>
    <cfRule type="containsText" dxfId="18" priority="20" operator="containsText" text="dribble sans gène apparente">
      <formula>NOT(ISERROR(SEARCH("dribble sans gène apparente",E20)))</formula>
    </cfRule>
    <cfRule type="containsText" dxfId="17" priority="17" operator="containsText" text="n'arrive pas à réaliser simultanément les deux actions">
      <formula>NOT(ISERROR(SEARCH("n'arrive pas à réaliser simultanément les deux actions",E20)))</formula>
    </cfRule>
    <cfRule type="containsText" dxfId="16" priority="18" operator="containsText" text="Communique sans difficulté mais présente une difficulté accrue à dribbler">
      <formula>NOT(ISERROR(SEARCH("Communique sans difficulté mais présente une difficulté accrue à dribbler",E20)))</formula>
    </cfRule>
  </conditionalFormatting>
  <conditionalFormatting sqref="I5">
    <cfRule type="containsText" dxfId="15" priority="14" operator="containsText" text="L'archer ne réceptionne pas la balle">
      <formula>NOT(ISERROR(SEARCH("L'archer ne réceptionne pas la balle",I5)))</formula>
    </cfRule>
    <cfRule type="containsText" dxfId="14" priority="16" operator="containsText" text="L'archer réceptionne la balle immédiatement">
      <formula>NOT(ISERROR(SEARCH("L'archer réceptionne la balle immédiatement",I5)))</formula>
    </cfRule>
    <cfRule type="containsText" dxfId="13" priority="15" operator="containsText" text="L'archer réceptionne la balle après un rebond supplémentaire">
      <formula>NOT(ISERROR(SEARCH("L'archer réceptionne la balle après un rebond supplémentaire",I5)))</formula>
    </cfRule>
  </conditionalFormatting>
  <conditionalFormatting sqref="I7">
    <cfRule type="containsText" dxfId="12" priority="13" operator="containsText" text="L'archer réceptionne la balle immédiatement">
      <formula>NOT(ISERROR(SEARCH("L'archer réceptionne la balle immédiatement",I7)))</formula>
    </cfRule>
    <cfRule type="containsText" dxfId="11" priority="12" operator="containsText" text="L'archer réceptionne la balle après un rebond supplémentaire">
      <formula>NOT(ISERROR(SEARCH("L'archer réceptionne la balle après un rebond supplémentaire",I7)))</formula>
    </cfRule>
    <cfRule type="containsText" dxfId="10" priority="11" operator="containsText" text="L'archer ne réceptionne pas la balle">
      <formula>NOT(ISERROR(SEARCH("L'archer ne réceptionne pas la balle",I7)))</formula>
    </cfRule>
  </conditionalFormatting>
  <conditionalFormatting sqref="I9:I10">
    <cfRule type="containsText" dxfId="9" priority="10" operator="containsText" text="Dribble pendant plus de 10 secondes">
      <formula>NOT(ISERROR(SEARCH("Dribble pendant plus de 10 secondes",I9)))</formula>
    </cfRule>
    <cfRule type="containsText" dxfId="8" priority="9" operator="containsText" text="Dribble entre 10 et 5 secondes">
      <formula>NOT(ISERROR(SEARCH("Dribble entre 10 et 5 secondes",I9)))</formula>
    </cfRule>
    <cfRule type="containsText" dxfId="7" priority="8" operator="containsText" text="Dribble pendant moins de 5 secondes">
      <formula>NOT(ISERROR(SEARCH("Dribble pendant moins de 5 secondes",I9)))</formula>
    </cfRule>
  </conditionalFormatting>
  <conditionalFormatting sqref="I13:I14">
    <cfRule type="containsText" dxfId="6" priority="7" operator="containsText" text="Plus de 8 répétitions">
      <formula>NOT(ISERROR(SEARCH("Plus de 8 répétitions",I13)))</formula>
    </cfRule>
    <cfRule type="containsText" dxfId="5" priority="6" operator="containsText" text="Entre 7 et 4 répétitions">
      <formula>NOT(ISERROR(SEARCH("Entre 7 et 4 répétitions",I13)))</formula>
    </cfRule>
    <cfRule type="containsText" dxfId="4" priority="5" operator="containsText" text="Moins de 4 répétitions">
      <formula>NOT(ISERROR(SEARCH("Moins de 4 répétitions",I13)))</formula>
    </cfRule>
  </conditionalFormatting>
  <conditionalFormatting sqref="I16:I17">
    <cfRule type="containsText" dxfId="3" priority="4" operator="containsText" text="Arrêt au grand visuel">
      <formula>NOT(ISERROR(SEARCH("Arrêt au grand visuel",I16)))</formula>
    </cfRule>
    <cfRule type="containsText" dxfId="2" priority="3" operator="containsText" text="Arrêt au visuel intermédiaire">
      <formula>NOT(ISERROR(SEARCH("Arrêt au visuel intermédiaire",I16)))</formula>
    </cfRule>
    <cfRule type="containsText" dxfId="1" priority="2" operator="containsText" text="Arrêt au petit visuel">
      <formula>NOT(ISERROR(SEARCH("Arrêt au petit visuel",I16)))</formula>
    </cfRule>
    <cfRule type="containsText" dxfId="0" priority="1" operator="containsText" text="Le test va jusqu'à son terme">
      <formula>NOT(ISERROR(SEARCH("Le test va jusqu'à son terme",I16)))</formula>
    </cfRule>
  </conditionalFormatting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21FBA58B-EFDF-46A7-86A0-B8D7905E3595}">
          <x14:formula1>
            <xm:f>Feuil4!$A$7:$A$9</xm:f>
          </x14:formula1>
          <xm:sqref>E5</xm:sqref>
        </x14:dataValidation>
        <x14:dataValidation type="list" allowBlank="1" showInputMessage="1" showErrorMessage="1" xr:uid="{7964DD19-589B-4793-AAED-A8A5562E0A2E}">
          <x14:formula1>
            <xm:f>Feuil4!$C$7:$C$9</xm:f>
          </x14:formula1>
          <xm:sqref>E7</xm:sqref>
        </x14:dataValidation>
        <x14:dataValidation type="list" allowBlank="1" showInputMessage="1" showErrorMessage="1" xr:uid="{68FA83A5-3E39-4A06-8D25-6D91503B9E29}">
          <x14:formula1>
            <xm:f>Feuil4!$D$7:$D$9</xm:f>
          </x14:formula1>
          <xm:sqref>E9</xm:sqref>
        </x14:dataValidation>
        <x14:dataValidation type="list" allowBlank="1" showInputMessage="1" showErrorMessage="1" xr:uid="{F064C4D8-E00B-40EB-B0E0-32F63341B23C}">
          <x14:formula1>
            <xm:f>Feuil4!$F$7:$F$9</xm:f>
          </x14:formula1>
          <xm:sqref>E14</xm:sqref>
        </x14:dataValidation>
        <x14:dataValidation type="list" allowBlank="1" showInputMessage="1" showErrorMessage="1" xr:uid="{D2DFAF7A-7BEF-4513-9064-168E18936F4B}">
          <x14:formula1>
            <xm:f>Feuil4!$G$7:$G$9</xm:f>
          </x14:formula1>
          <xm:sqref>E16</xm:sqref>
        </x14:dataValidation>
        <x14:dataValidation type="list" allowBlank="1" showInputMessage="1" showErrorMessage="1" xr:uid="{80558178-7745-4D6A-85AD-8AE9610FA974}">
          <x14:formula1>
            <xm:f>Feuil4!$H$7:$H$9</xm:f>
          </x14:formula1>
          <xm:sqref>E18</xm:sqref>
        </x14:dataValidation>
        <x14:dataValidation type="list" allowBlank="1" showInputMessage="1" showErrorMessage="1" xr:uid="{21122229-CA98-499F-8BB8-5EB3AA876C11}">
          <x14:formula1>
            <xm:f>Feuil4!$I$7:$I$10</xm:f>
          </x14:formula1>
          <xm:sqref>E20</xm:sqref>
        </x14:dataValidation>
        <x14:dataValidation type="list" allowBlank="1" showInputMessage="1" showErrorMessage="1" xr:uid="{A1E1EFB4-E352-456A-A48A-B6D90D797096}">
          <x14:formula1>
            <xm:f>Feuil4!$A$13:$A$15</xm:f>
          </x14:formula1>
          <xm:sqref>I5</xm:sqref>
        </x14:dataValidation>
        <x14:dataValidation type="list" allowBlank="1" showInputMessage="1" showErrorMessage="1" xr:uid="{2CA53099-FA07-41BE-BFE9-EC83018DBFC2}">
          <x14:formula1>
            <xm:f>Feuil4!$C$13:$C$15</xm:f>
          </x14:formula1>
          <xm:sqref>I7</xm:sqref>
        </x14:dataValidation>
        <x14:dataValidation type="list" allowBlank="1" showInputMessage="1" showErrorMessage="1" xr:uid="{32F8C26A-5DF5-428B-825F-B61C7A0036FE}">
          <x14:formula1>
            <xm:f>Feuil4!$D$13:$D$15</xm:f>
          </x14:formula1>
          <xm:sqref>I9</xm:sqref>
        </x14:dataValidation>
        <x14:dataValidation type="list" allowBlank="1" showInputMessage="1" showErrorMessage="1" xr:uid="{DC8CF7AF-BE05-4A44-8C9A-5B72F313BB50}">
          <x14:formula1>
            <xm:f>Feuil4!$F$13:$F$15</xm:f>
          </x14:formula1>
          <xm:sqref>I13</xm:sqref>
        </x14:dataValidation>
        <x14:dataValidation type="list" allowBlank="1" showInputMessage="1" showErrorMessage="1" xr:uid="{C44B8690-B795-454D-9C28-2CA255B9B9BF}">
          <x14:formula1>
            <xm:f>Feuil4!$G$13:$G$16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50EC-F777-4D08-9CBE-3457CDA61F9D}">
  <dimension ref="A5:I16"/>
  <sheetViews>
    <sheetView topLeftCell="D1" workbookViewId="0">
      <selection activeCell="G26" sqref="G26"/>
    </sheetView>
  </sheetViews>
  <sheetFormatPr baseColWidth="10" defaultRowHeight="15.75" x14ac:dyDescent="0.25"/>
  <cols>
    <col min="1" max="1" width="51.625" bestFit="1" customWidth="1"/>
    <col min="2" max="2" width="13.75" customWidth="1"/>
    <col min="3" max="3" width="51.625" bestFit="1" customWidth="1"/>
    <col min="4" max="4" width="31.875" bestFit="1" customWidth="1"/>
    <col min="6" max="7" width="52.75" bestFit="1" customWidth="1"/>
    <col min="8" max="8" width="32.875" bestFit="1" customWidth="1"/>
    <col min="9" max="9" width="62.125" bestFit="1" customWidth="1"/>
  </cols>
  <sheetData>
    <row r="5" spans="1:9" x14ac:dyDescent="0.25">
      <c r="A5" s="28" t="s">
        <v>0</v>
      </c>
      <c r="B5" s="28"/>
      <c r="C5" s="28"/>
      <c r="D5" s="28"/>
      <c r="F5" s="28" t="s">
        <v>15</v>
      </c>
      <c r="G5" s="28"/>
      <c r="H5" s="28"/>
      <c r="I5" s="28"/>
    </row>
    <row r="6" spans="1:9" x14ac:dyDescent="0.25">
      <c r="A6" t="s">
        <v>1</v>
      </c>
      <c r="B6" t="s">
        <v>11</v>
      </c>
      <c r="C6" t="s">
        <v>5</v>
      </c>
      <c r="D6" t="s">
        <v>7</v>
      </c>
      <c r="F6" s="3" t="s">
        <v>1</v>
      </c>
      <c r="G6" s="3" t="s">
        <v>5</v>
      </c>
      <c r="H6" s="3" t="s">
        <v>7</v>
      </c>
      <c r="I6" s="3" t="s">
        <v>22</v>
      </c>
    </row>
    <row r="7" spans="1:9" x14ac:dyDescent="0.25">
      <c r="A7" s="1" t="s">
        <v>2</v>
      </c>
      <c r="C7" t="s">
        <v>6</v>
      </c>
      <c r="D7" t="s">
        <v>6</v>
      </c>
      <c r="F7" t="s">
        <v>16</v>
      </c>
      <c r="G7" t="s">
        <v>16</v>
      </c>
      <c r="H7" t="s">
        <v>19</v>
      </c>
      <c r="I7" t="s">
        <v>23</v>
      </c>
    </row>
    <row r="8" spans="1:9" x14ac:dyDescent="0.25">
      <c r="A8" t="s">
        <v>3</v>
      </c>
      <c r="C8" t="s">
        <v>3</v>
      </c>
      <c r="D8" t="s">
        <v>8</v>
      </c>
      <c r="F8" t="s">
        <v>17</v>
      </c>
      <c r="G8" t="s">
        <v>17</v>
      </c>
      <c r="H8" t="s">
        <v>20</v>
      </c>
      <c r="I8" t="s">
        <v>24</v>
      </c>
    </row>
    <row r="9" spans="1:9" x14ac:dyDescent="0.25">
      <c r="A9" t="s">
        <v>4</v>
      </c>
      <c r="C9" t="s">
        <v>4</v>
      </c>
      <c r="D9" t="s">
        <v>9</v>
      </c>
      <c r="F9" t="s">
        <v>18</v>
      </c>
      <c r="G9" t="s">
        <v>18</v>
      </c>
      <c r="H9" t="s">
        <v>21</v>
      </c>
      <c r="I9" t="s">
        <v>25</v>
      </c>
    </row>
    <row r="10" spans="1:9" x14ac:dyDescent="0.25">
      <c r="I10" t="s">
        <v>26</v>
      </c>
    </row>
    <row r="11" spans="1:9" x14ac:dyDescent="0.25">
      <c r="A11" s="32" t="s">
        <v>7</v>
      </c>
      <c r="B11" s="32"/>
      <c r="C11" s="32"/>
      <c r="D11" s="32"/>
    </row>
    <row r="12" spans="1:9" x14ac:dyDescent="0.25">
      <c r="A12" t="s">
        <v>1</v>
      </c>
      <c r="C12" t="s">
        <v>5</v>
      </c>
      <c r="D12" t="s">
        <v>7</v>
      </c>
      <c r="F12" t="s">
        <v>38</v>
      </c>
      <c r="G12" t="s">
        <v>43</v>
      </c>
    </row>
    <row r="13" spans="1:9" x14ac:dyDescent="0.25">
      <c r="A13" t="s">
        <v>30</v>
      </c>
      <c r="C13" t="s">
        <v>30</v>
      </c>
      <c r="D13" t="s">
        <v>33</v>
      </c>
      <c r="F13" t="s">
        <v>39</v>
      </c>
      <c r="G13" t="s">
        <v>44</v>
      </c>
    </row>
    <row r="14" spans="1:9" x14ac:dyDescent="0.25">
      <c r="A14" t="s">
        <v>31</v>
      </c>
      <c r="C14" t="s">
        <v>31</v>
      </c>
      <c r="D14" t="s">
        <v>34</v>
      </c>
      <c r="F14" t="s">
        <v>40</v>
      </c>
      <c r="G14" t="s">
        <v>45</v>
      </c>
    </row>
    <row r="15" spans="1:9" x14ac:dyDescent="0.25">
      <c r="A15" t="s">
        <v>32</v>
      </c>
      <c r="C15" t="s">
        <v>32</v>
      </c>
      <c r="D15" t="s">
        <v>35</v>
      </c>
      <c r="F15" t="s">
        <v>41</v>
      </c>
      <c r="G15" t="s">
        <v>46</v>
      </c>
    </row>
    <row r="16" spans="1:9" x14ac:dyDescent="0.25">
      <c r="G16" t="s">
        <v>47</v>
      </c>
    </row>
  </sheetData>
  <sheetProtection algorithmName="SHA-512" hashValue="LgWSyyep+8im3IPdMSV0tXLlVL3S/SED+69XRwlzrjdjqQULB8+IH8kYEUMbAhrBDeseGoYXE8WLIvP4Zsr2KA==" saltValue="JcdRMWRBcp/R4Ri98sywVA==" spinCount="100000" sheet="1" objects="1" scenarios="1" selectLockedCells="1" selectUnlockedCells="1"/>
  <mergeCells count="3">
    <mergeCell ref="A5:D5"/>
    <mergeCell ref="F5:I5"/>
    <mergeCell ref="A11:D11"/>
  </mergeCells>
  <dataValidations count="1">
    <dataValidation type="list" allowBlank="1" showInputMessage="1" showErrorMessage="1" sqref="A7:A9" xr:uid="{8680441D-B8C2-4CA3-A6D9-170470A1B223}">
      <formula1>$A$7:$A$9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Hybois</dc:creator>
  <cp:lastModifiedBy>Lucy SINCERE</cp:lastModifiedBy>
  <cp:lastPrinted>2018-11-20T16:15:25Z</cp:lastPrinted>
  <dcterms:created xsi:type="dcterms:W3CDTF">2018-01-31T08:32:56Z</dcterms:created>
  <dcterms:modified xsi:type="dcterms:W3CDTF">2023-09-21T13:06:58Z</dcterms:modified>
</cp:coreProperties>
</file>